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CP\1 Marchés\DG\DG25.68 Nettoyage\2.DCE\LOT 2 RESERVE - BORDEAUX\"/>
    </mc:Choice>
  </mc:AlternateContent>
  <xr:revisionPtr revIDLastSave="0" documentId="13_ncr:1_{46745D27-4478-4D60-8166-96C230C2A4F6}" xr6:coauthVersionLast="47" xr6:coauthVersionMax="47" xr10:uidLastSave="{00000000-0000-0000-0000-000000000000}"/>
  <bookViews>
    <workbookView xWindow="-14205" yWindow="-16320" windowWidth="29040" windowHeight="15840" tabRatio="930" xr2:uid="{00000000-000D-0000-FFFF-FFFF00000000}"/>
  </bookViews>
  <sheets>
    <sheet name="DPGF" sheetId="8" r:id="rId1"/>
    <sheet name="Prix Gymnase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4" i="8" l="1"/>
  <c r="D18" i="8" l="1"/>
  <c r="B20" i="8" s="1"/>
  <c r="E18" i="8" l="1"/>
  <c r="F18" i="8"/>
  <c r="B21" i="8" s="1"/>
  <c r="D37" i="5"/>
  <c r="E33" i="5"/>
  <c r="F33" i="5" s="1"/>
  <c r="F37" i="5" s="1"/>
  <c r="E14" i="8"/>
  <c r="E37" i="5" l="1"/>
  <c r="F26" i="5"/>
  <c r="G26" i="5" s="1"/>
  <c r="E10" i="5" l="1"/>
  <c r="E6" i="5"/>
  <c r="D13" i="5"/>
  <c r="B6" i="5" l="1"/>
  <c r="B7" i="5"/>
  <c r="B8" i="5"/>
  <c r="B9" i="5"/>
  <c r="B10" i="5"/>
  <c r="B11" i="5"/>
  <c r="B5" i="5"/>
  <c r="H16" i="5"/>
  <c r="I3" i="8" s="1"/>
  <c r="G16" i="5"/>
  <c r="G3" i="8" s="1"/>
  <c r="F16" i="5"/>
  <c r="F3" i="8" s="1"/>
  <c r="E16" i="5"/>
  <c r="E3" i="8" s="1"/>
  <c r="C16" i="5"/>
  <c r="B15" i="5"/>
  <c r="B14" i="5"/>
  <c r="B13" i="5"/>
  <c r="B12" i="5"/>
  <c r="D16" i="5"/>
  <c r="D3" i="8" s="1"/>
  <c r="B16" i="5" l="1"/>
  <c r="B3" i="8" s="1"/>
  <c r="F4" i="8" l="1"/>
  <c r="G4" i="8"/>
  <c r="I4" i="8"/>
  <c r="E4" i="8" l="1"/>
</calcChain>
</file>

<file path=xl/sharedStrings.xml><?xml version="1.0" encoding="utf-8"?>
<sst xmlns="http://schemas.openxmlformats.org/spreadsheetml/2006/main" count="76" uniqueCount="53">
  <si>
    <t>CAMPUS BORDEAUX-TALENCE</t>
  </si>
  <si>
    <t>Superficie totale en m²</t>
  </si>
  <si>
    <r>
      <t>Superficie</t>
    </r>
    <r>
      <rPr>
        <b/>
        <sz val="10"/>
        <rFont val="Calibri"/>
        <family val="2"/>
        <scheme val="minor"/>
      </rPr>
      <t> </t>
    </r>
    <r>
      <rPr>
        <b/>
        <sz val="10"/>
        <rFont val="Arial"/>
        <family val="2"/>
      </rPr>
      <t>repartie(en</t>
    </r>
    <r>
      <rPr>
        <b/>
        <sz val="10"/>
        <rFont val="Calibri"/>
        <family val="2"/>
        <scheme val="minor"/>
      </rPr>
      <t> </t>
    </r>
    <r>
      <rPr>
        <b/>
        <sz val="10"/>
        <rFont val="Arial"/>
        <family val="2"/>
      </rPr>
      <t>m²)</t>
    </r>
  </si>
  <si>
    <r>
      <t>Cloisons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portes vitrées (en m²)</t>
    </r>
  </si>
  <si>
    <t>Moquette Tapis</t>
  </si>
  <si>
    <t>Thermoplastique et assimilé</t>
  </si>
  <si>
    <r>
      <t>Carrelages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 Marbres et assimilé</t>
    </r>
  </si>
  <si>
    <t>Parques/Boiset assimilé</t>
  </si>
  <si>
    <r>
      <t>Ciment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bitume</t>
    </r>
  </si>
  <si>
    <t>GYMNASE</t>
  </si>
  <si>
    <t>TOTAL DES LOCAUX</t>
  </si>
  <si>
    <t xml:space="preserve">REPONSE CANDIDAT </t>
  </si>
  <si>
    <t>DONNEES ENSAM</t>
  </si>
  <si>
    <t>DONNEES CANDIDAT</t>
  </si>
  <si>
    <t>TOTAL SUPERFICIE</t>
  </si>
  <si>
    <t>Surface</t>
  </si>
  <si>
    <t>Montant HT mensuel</t>
  </si>
  <si>
    <t>Montant TVA</t>
  </si>
  <si>
    <t>Montant global et forfaitaire TTC mensuel</t>
  </si>
  <si>
    <t>LOCAUX</t>
  </si>
  <si>
    <t>COÛT GLOBAL annuel</t>
  </si>
  <si>
    <t>Montant HT annuel</t>
  </si>
  <si>
    <t>Montant global et forfaitaire TTC annuel</t>
  </si>
  <si>
    <t>Montant TOTAL HT annuel</t>
  </si>
  <si>
    <t xml:space="preserve">
Montant TOTAL TTC annuel</t>
  </si>
  <si>
    <t>TOTAL HT</t>
  </si>
  <si>
    <t>TOTAL TTC</t>
  </si>
  <si>
    <t>ENTRETIEN LOCAUX (BATIMENT GYMNASE)</t>
  </si>
  <si>
    <r>
      <t>Famille</t>
    </r>
    <r>
      <rPr>
        <b/>
        <sz val="10"/>
        <rFont val="Calibri"/>
        <family val="2"/>
        <scheme val="minor"/>
      </rPr>
      <t> </t>
    </r>
    <r>
      <rPr>
        <b/>
        <sz val="10"/>
        <rFont val="Arial"/>
        <family val="2"/>
      </rPr>
      <t>de</t>
    </r>
    <r>
      <rPr>
        <b/>
        <sz val="10"/>
        <rFont val="Calibri"/>
        <family val="2"/>
        <scheme val="minor"/>
      </rPr>
      <t> </t>
    </r>
    <r>
      <rPr>
        <b/>
        <sz val="10"/>
        <rFont val="Arial"/>
        <family val="2"/>
      </rPr>
      <t>locaux</t>
    </r>
  </si>
  <si>
    <r>
      <t>Accueil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&amp;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zones
attenantes et 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</si>
  <si>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d’hygiène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 sanitaires et assimilés</t>
    </r>
  </si>
  <si>
    <r>
      <t>Espaces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repas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
détente et assimilés</t>
    </r>
  </si>
  <si>
    <r>
      <t>Bureaux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assimilés</t>
    </r>
  </si>
  <si>
    <t>Laboratoire</t>
  </si>
  <si>
    <r>
      <t>Circulations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</si>
  <si>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stockage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
techniques et assimilés</t>
    </r>
  </si>
  <si>
    <r>
      <t>Espaces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extérieurs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sous-sols et 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</si>
  <si>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sportifs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assimilés</t>
    </r>
  </si>
  <si>
    <r>
      <t>Salles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publiques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</si>
  <si>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scolaires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assimilés</t>
    </r>
  </si>
  <si>
    <r>
      <t>Total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locaux</t>
    </r>
  </si>
  <si>
    <t>REMISE EN ETAT - PRESTATIONS PONCTUELLES</t>
  </si>
  <si>
    <t>Type</t>
  </si>
  <si>
    <r>
      <t>Unité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d'oeuvre</t>
    </r>
  </si>
  <si>
    <t>Quantité</t>
  </si>
  <si>
    <t>Fréquence</t>
  </si>
  <si>
    <t>Coût annuel HT</t>
  </si>
  <si>
    <t>Coût annuel TTC</t>
  </si>
  <si>
    <t>annuelle</t>
  </si>
  <si>
    <t>Balayage et lavage des sols durs</t>
  </si>
  <si>
    <t>M2</t>
  </si>
  <si>
    <t xml:space="preserve">COÛT GLOBAL MENSUEL </t>
  </si>
  <si>
    <t>REMISE EN ETAT ANNUELLE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</si>
</sst>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  <font>
      <b/>
      <sz val="14"/>
      <color rgb="FFFF0000"/>
      <name val="Calibri"/>
      <family val="2"/>
      <scheme val="minor"/>
    </font>
    <font>
      <sz val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31"/>
      </patternFill>
    </fill>
    <fill>
      <patternFill patternType="solid">
        <fgColor indexed="63"/>
        <bgColor indexed="59"/>
      </patternFill>
    </fill>
    <fill>
      <patternFill patternType="solid">
        <fgColor theme="1"/>
        <bgColor indexed="31"/>
      </patternFill>
    </fill>
    <fill>
      <patternFill patternType="solid">
        <fgColor theme="1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164" fontId="3" fillId="2" borderId="1" xfId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vertical="center" wrapText="1"/>
    </xf>
    <xf numFmtId="164" fontId="3" fillId="2" borderId="1" xfId="1" applyFont="1" applyFill="1" applyBorder="1" applyAlignment="1">
      <alignment horizontal="left" vertical="center" wrapText="1" indent="4"/>
    </xf>
    <xf numFmtId="164" fontId="3" fillId="2" borderId="1" xfId="1" applyFont="1" applyFill="1" applyBorder="1" applyAlignment="1">
      <alignment horizontal="left" vertical="center" wrapText="1" indent="3"/>
    </xf>
    <xf numFmtId="164" fontId="3" fillId="2" borderId="6" xfId="1" applyFont="1" applyFill="1" applyBorder="1" applyAlignment="1">
      <alignment horizontal="left" vertical="center" wrapText="1" indent="4"/>
    </xf>
    <xf numFmtId="164" fontId="3" fillId="2" borderId="6" xfId="1" applyFont="1" applyFill="1" applyBorder="1" applyAlignment="1">
      <alignment vertical="center" wrapText="1"/>
    </xf>
    <xf numFmtId="0" fontId="9" fillId="5" borderId="7" xfId="0" applyFont="1" applyFill="1" applyBorder="1" applyAlignment="1">
      <alignment horizontal="left" vertical="center" wrapText="1" indent="4"/>
    </xf>
    <xf numFmtId="164" fontId="9" fillId="5" borderId="8" xfId="1" applyFont="1" applyFill="1" applyBorder="1" applyAlignment="1">
      <alignment horizontal="center" vertical="center" wrapText="1"/>
    </xf>
    <xf numFmtId="164" fontId="9" fillId="5" borderId="9" xfId="1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7" xfId="0" applyBorder="1" applyAlignment="1">
      <alignment vertical="center"/>
    </xf>
    <xf numFmtId="164" fontId="0" fillId="0" borderId="27" xfId="0" applyNumberFormat="1" applyBorder="1" applyAlignment="1">
      <alignment vertical="center"/>
    </xf>
    <xf numFmtId="0" fontId="11" fillId="0" borderId="28" xfId="0" applyFont="1" applyBorder="1" applyAlignment="1">
      <alignment vertical="center"/>
    </xf>
    <xf numFmtId="164" fontId="11" fillId="0" borderId="28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0" fillId="0" borderId="16" xfId="0" applyBorder="1"/>
    <xf numFmtId="0" fontId="0" fillId="0" borderId="4" xfId="0" applyBorder="1"/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center" vertical="center" wrapText="1"/>
    </xf>
    <xf numFmtId="0" fontId="12" fillId="9" borderId="4" xfId="0" applyFont="1" applyFill="1" applyBorder="1" applyAlignment="1">
      <alignment horizontal="center" wrapText="1"/>
    </xf>
    <xf numFmtId="0" fontId="8" fillId="10" borderId="33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10" borderId="39" xfId="0" applyFont="1" applyFill="1" applyBorder="1" applyAlignment="1">
      <alignment horizontal="center" vertical="center" wrapText="1"/>
    </xf>
    <xf numFmtId="0" fontId="8" fillId="11" borderId="40" xfId="0" applyFont="1" applyFill="1" applyBorder="1" applyAlignment="1">
      <alignment horizontal="center" vertical="center" wrapText="1"/>
    </xf>
    <xf numFmtId="0" fontId="8" fillId="11" borderId="41" xfId="0" applyFont="1" applyFill="1" applyBorder="1" applyAlignment="1">
      <alignment horizontal="center" vertical="center" wrapText="1"/>
    </xf>
    <xf numFmtId="0" fontId="8" fillId="11" borderId="39" xfId="0" applyFont="1" applyFill="1" applyBorder="1" applyAlignment="1">
      <alignment horizontal="center" vertical="center" wrapText="1"/>
    </xf>
    <xf numFmtId="0" fontId="0" fillId="11" borderId="40" xfId="0" applyFill="1" applyBorder="1" applyAlignment="1">
      <alignment horizontal="left" wrapText="1"/>
    </xf>
    <xf numFmtId="0" fontId="0" fillId="11" borderId="41" xfId="0" applyFill="1" applyBorder="1" applyAlignment="1">
      <alignment horizontal="left" wrapText="1"/>
    </xf>
    <xf numFmtId="0" fontId="0" fillId="11" borderId="42" xfId="0" applyFill="1" applyBorder="1" applyAlignment="1">
      <alignment horizontal="left" wrapText="1"/>
    </xf>
    <xf numFmtId="0" fontId="8" fillId="12" borderId="16" xfId="0" applyFont="1" applyFill="1" applyBorder="1" applyAlignment="1">
      <alignment horizontal="center" vertical="center" wrapText="1"/>
    </xf>
    <xf numFmtId="0" fontId="8" fillId="12" borderId="0" xfId="0" applyFont="1" applyFill="1" applyAlignment="1">
      <alignment horizontal="center" vertical="center" wrapText="1"/>
    </xf>
    <xf numFmtId="0" fontId="0" fillId="13" borderId="43" xfId="0" applyFill="1" applyBorder="1" applyAlignment="1">
      <alignment horizontal="left" wrapText="1"/>
    </xf>
    <xf numFmtId="0" fontId="0" fillId="13" borderId="44" xfId="0" applyFill="1" applyBorder="1" applyAlignment="1">
      <alignment horizontal="left" wrapText="1"/>
    </xf>
    <xf numFmtId="0" fontId="0" fillId="13" borderId="45" xfId="0" applyFill="1" applyBorder="1" applyAlignment="1">
      <alignment horizontal="left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8" fillId="2" borderId="48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4" xfId="0" applyFill="1" applyBorder="1"/>
    <xf numFmtId="0" fontId="0" fillId="0" borderId="10" xfId="0" applyBorder="1"/>
    <xf numFmtId="0" fontId="0" fillId="0" borderId="18" xfId="0" applyBorder="1"/>
    <xf numFmtId="4" fontId="8" fillId="10" borderId="39" xfId="0" applyNumberFormat="1" applyFont="1" applyFill="1" applyBorder="1" applyAlignment="1">
      <alignment horizontal="center" vertical="center" wrapText="1"/>
    </xf>
    <xf numFmtId="0" fontId="8" fillId="13" borderId="19" xfId="0" applyFont="1" applyFill="1" applyBorder="1" applyAlignment="1">
      <alignment horizontal="center" vertical="center" wrapText="1"/>
    </xf>
    <xf numFmtId="0" fontId="1" fillId="13" borderId="50" xfId="0" applyFont="1" applyFill="1" applyBorder="1" applyAlignment="1">
      <alignment horizontal="center" vertical="center" wrapText="1"/>
    </xf>
    <xf numFmtId="164" fontId="0" fillId="13" borderId="27" xfId="0" applyNumberFormat="1" applyFill="1" applyBorder="1" applyAlignment="1">
      <alignment vertical="center"/>
    </xf>
    <xf numFmtId="164" fontId="11" fillId="13" borderId="28" xfId="0" applyNumberFormat="1" applyFont="1" applyFill="1" applyBorder="1" applyAlignment="1">
      <alignment vertical="center"/>
    </xf>
    <xf numFmtId="164" fontId="13" fillId="0" borderId="28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4" fillId="2" borderId="58" xfId="0" applyFont="1" applyFill="1" applyBorder="1" applyAlignment="1">
      <alignment vertical="center" wrapText="1"/>
    </xf>
    <xf numFmtId="0" fontId="14" fillId="2" borderId="24" xfId="0" applyFont="1" applyFill="1" applyBorder="1" applyAlignment="1">
      <alignment vertical="center" wrapText="1"/>
    </xf>
    <xf numFmtId="0" fontId="14" fillId="2" borderId="22" xfId="0" applyFont="1" applyFill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8" xfId="0" applyBorder="1" applyAlignment="1">
      <alignment vertical="center"/>
    </xf>
    <xf numFmtId="44" fontId="14" fillId="2" borderId="30" xfId="2" applyFont="1" applyFill="1" applyBorder="1" applyAlignment="1">
      <alignment vertical="center" wrapText="1"/>
    </xf>
    <xf numFmtId="44" fontId="14" fillId="2" borderId="62" xfId="2" applyFont="1" applyFill="1" applyBorder="1" applyAlignment="1">
      <alignment vertical="center" wrapText="1"/>
    </xf>
    <xf numFmtId="44" fontId="14" fillId="2" borderId="63" xfId="2" applyFont="1" applyFill="1" applyBorder="1" applyAlignment="1">
      <alignment vertical="center" wrapText="1"/>
    </xf>
    <xf numFmtId="44" fontId="0" fillId="0" borderId="1" xfId="0" applyNumberFormat="1" applyBorder="1"/>
    <xf numFmtId="44" fontId="0" fillId="0" borderId="1" xfId="0" applyNumberFormat="1" applyBorder="1" applyAlignment="1">
      <alignment horizontal="center"/>
    </xf>
    <xf numFmtId="44" fontId="0" fillId="0" borderId="40" xfId="2" applyFont="1" applyBorder="1" applyAlignment="1">
      <alignment horizontal="center" wrapText="1"/>
    </xf>
    <xf numFmtId="44" fontId="0" fillId="0" borderId="41" xfId="2" applyFont="1" applyBorder="1" applyAlignment="1">
      <alignment horizontal="center" wrapText="1"/>
    </xf>
    <xf numFmtId="44" fontId="0" fillId="0" borderId="42" xfId="2" applyFont="1" applyBorder="1" applyAlignment="1">
      <alignment horizontal="center" wrapText="1"/>
    </xf>
    <xf numFmtId="44" fontId="0" fillId="0" borderId="40" xfId="0" applyNumberFormat="1" applyBorder="1" applyAlignment="1">
      <alignment horizontal="center" wrapText="1"/>
    </xf>
    <xf numFmtId="44" fontId="0" fillId="0" borderId="1" xfId="0" applyNumberFormat="1" applyBorder="1" applyAlignment="1">
      <alignment vertical="center"/>
    </xf>
    <xf numFmtId="0" fontId="8" fillId="10" borderId="37" xfId="0" applyFont="1" applyFill="1" applyBorder="1" applyAlignment="1">
      <alignment horizontal="center" vertical="center" wrapText="1"/>
    </xf>
    <xf numFmtId="0" fontId="8" fillId="10" borderId="38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44" fontId="0" fillId="2" borderId="49" xfId="2" applyFont="1" applyFill="1" applyBorder="1" applyAlignment="1">
      <alignment horizontal="center" vertical="center" wrapText="1"/>
    </xf>
    <xf numFmtId="44" fontId="0" fillId="2" borderId="2" xfId="2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12" fillId="7" borderId="11" xfId="0" applyFont="1" applyFill="1" applyBorder="1" applyAlignment="1">
      <alignment horizontal="center" wrapText="1"/>
    </xf>
    <xf numFmtId="0" fontId="12" fillId="7" borderId="12" xfId="0" applyFont="1" applyFill="1" applyBorder="1" applyAlignment="1">
      <alignment horizontal="center" wrapText="1"/>
    </xf>
    <xf numFmtId="0" fontId="12" fillId="7" borderId="13" xfId="0" applyFont="1" applyFill="1" applyBorder="1" applyAlignment="1">
      <alignment horizontal="center" wrapText="1"/>
    </xf>
    <xf numFmtId="0" fontId="12" fillId="8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8" fillId="10" borderId="31" xfId="0" applyFont="1" applyFill="1" applyBorder="1" applyAlignment="1">
      <alignment horizontal="center" vertical="center" wrapText="1"/>
    </xf>
    <xf numFmtId="0" fontId="8" fillId="10" borderId="32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0" borderId="50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5" fillId="0" borderId="64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1" fillId="3" borderId="59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54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1" fillId="3" borderId="55" xfId="0" applyFont="1" applyFill="1" applyBorder="1" applyAlignment="1">
      <alignment horizontal="center" vertical="center" wrapText="1"/>
    </xf>
    <xf numFmtId="0" fontId="1" fillId="3" borderId="57" xfId="0" applyFont="1" applyFill="1" applyBorder="1" applyAlignment="1">
      <alignment horizontal="center" vertical="center" wrapText="1"/>
    </xf>
    <xf numFmtId="0" fontId="1" fillId="3" borderId="60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8" borderId="12" xfId="0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showGridLines="0" tabSelected="1" zoomScale="80" zoomScaleNormal="80" workbookViewId="0">
      <selection activeCell="E4" sqref="E4"/>
    </sheetView>
  </sheetViews>
  <sheetFormatPr baseColWidth="10" defaultColWidth="11.109375" defaultRowHeight="14.4" x14ac:dyDescent="0.3"/>
  <cols>
    <col min="1" max="1" width="55.109375" style="15" customWidth="1"/>
    <col min="2" max="3" width="14.6640625" style="15" customWidth="1"/>
    <col min="4" max="4" width="28.5546875" style="15" customWidth="1"/>
    <col min="5" max="9" width="14.6640625" style="15" customWidth="1"/>
    <col min="10" max="10" width="3.33203125" style="15" customWidth="1"/>
    <col min="11" max="16384" width="11.109375" style="15"/>
  </cols>
  <sheetData>
    <row r="1" spans="1:9" ht="14.4" customHeight="1" x14ac:dyDescent="0.3">
      <c r="A1" s="107" t="s">
        <v>0</v>
      </c>
      <c r="B1" s="109" t="s">
        <v>1</v>
      </c>
      <c r="C1" s="111" t="s">
        <v>2</v>
      </c>
      <c r="D1" s="112"/>
      <c r="E1" s="112"/>
      <c r="F1" s="112"/>
      <c r="G1" s="113"/>
      <c r="H1" s="54"/>
      <c r="I1" s="93" t="s">
        <v>3</v>
      </c>
    </row>
    <row r="2" spans="1:9" ht="20.399999999999999" x14ac:dyDescent="0.3">
      <c r="A2" s="108"/>
      <c r="B2" s="110"/>
      <c r="C2" s="14" t="s">
        <v>4</v>
      </c>
      <c r="D2" s="14" t="s">
        <v>5</v>
      </c>
      <c r="E2" s="14" t="s">
        <v>6</v>
      </c>
      <c r="F2" s="14" t="s">
        <v>7</v>
      </c>
      <c r="G2" s="14" t="s">
        <v>8</v>
      </c>
      <c r="H2" s="55"/>
      <c r="I2" s="94"/>
    </row>
    <row r="3" spans="1:9" ht="35.4" customHeight="1" thickBot="1" x14ac:dyDescent="0.35">
      <c r="A3" s="17" t="s">
        <v>9</v>
      </c>
      <c r="B3" s="18">
        <f>'Prix Gymnase'!B16</f>
        <v>906</v>
      </c>
      <c r="C3" s="18">
        <v>5</v>
      </c>
      <c r="D3" s="18">
        <f>'Prix Gymnase'!D16</f>
        <v>770</v>
      </c>
      <c r="E3" s="18">
        <f>'Prix Gymnase'!E16</f>
        <v>131</v>
      </c>
      <c r="F3" s="18">
        <f>'Prix Gymnase'!F16</f>
        <v>0</v>
      </c>
      <c r="G3" s="18">
        <f>'Prix Gymnase'!G16</f>
        <v>0</v>
      </c>
      <c r="H3" s="56"/>
      <c r="I3" s="18">
        <f>'Prix Gymnase'!H16</f>
        <v>0</v>
      </c>
    </row>
    <row r="4" spans="1:9" s="21" customFormat="1" ht="35.4" customHeight="1" thickTop="1" thickBot="1" x14ac:dyDescent="0.35">
      <c r="A4" s="19" t="s">
        <v>10</v>
      </c>
      <c r="B4" s="58">
        <v>906</v>
      </c>
      <c r="C4" s="58">
        <v>5</v>
      </c>
      <c r="D4" s="58">
        <v>770</v>
      </c>
      <c r="E4" s="58">
        <f>SUM(E3:E3)</f>
        <v>131</v>
      </c>
      <c r="F4" s="58">
        <f>SUM(F3:F3)</f>
        <v>0</v>
      </c>
      <c r="G4" s="58">
        <f>SUM(G3:G3)</f>
        <v>0</v>
      </c>
      <c r="H4" s="57"/>
      <c r="I4" s="20">
        <f>SUM(I3:I3)</f>
        <v>0</v>
      </c>
    </row>
    <row r="5" spans="1:9" ht="15" thickTop="1" x14ac:dyDescent="0.3"/>
    <row r="8" spans="1:9" ht="15" thickBot="1" x14ac:dyDescent="0.35"/>
    <row r="9" spans="1:9" ht="15" thickBot="1" x14ac:dyDescent="0.35">
      <c r="A9" s="95" t="s">
        <v>11</v>
      </c>
      <c r="B9" s="96"/>
      <c r="C9" s="96"/>
      <c r="D9" s="96"/>
      <c r="E9" s="97"/>
      <c r="F9" s="97"/>
      <c r="G9" s="98"/>
      <c r="H9" s="98"/>
      <c r="I9" s="99"/>
    </row>
    <row r="10" spans="1:9" x14ac:dyDescent="0.3">
      <c r="A10" s="22"/>
      <c r="B10"/>
      <c r="C10"/>
      <c r="D10"/>
      <c r="E10"/>
      <c r="F10"/>
      <c r="G10"/>
      <c r="H10"/>
      <c r="I10" s="23"/>
    </row>
    <row r="11" spans="1:9" ht="15" thickBot="1" x14ac:dyDescent="0.35">
      <c r="A11" s="24"/>
      <c r="B11" s="25"/>
      <c r="C11" s="25"/>
      <c r="D11" s="25"/>
      <c r="E11" s="25"/>
      <c r="F11" s="26"/>
      <c r="G11" s="25"/>
      <c r="H11" s="25"/>
      <c r="I11" s="27"/>
    </row>
    <row r="12" spans="1:9" ht="16.2" thickBot="1" x14ac:dyDescent="0.35">
      <c r="A12" s="100" t="s">
        <v>12</v>
      </c>
      <c r="B12" s="101"/>
      <c r="C12" s="102"/>
      <c r="D12" s="103" t="s">
        <v>13</v>
      </c>
      <c r="E12" s="97"/>
      <c r="F12" s="104"/>
      <c r="G12" s="28"/>
      <c r="H12" s="28"/>
      <c r="I12" s="29"/>
    </row>
    <row r="13" spans="1:9" ht="39.6" x14ac:dyDescent="0.3">
      <c r="A13" s="105" t="s">
        <v>14</v>
      </c>
      <c r="B13" s="106"/>
      <c r="C13" s="30" t="s">
        <v>15</v>
      </c>
      <c r="D13" s="31" t="s">
        <v>16</v>
      </c>
      <c r="E13" s="32" t="s">
        <v>17</v>
      </c>
      <c r="F13" s="33" t="s">
        <v>18</v>
      </c>
      <c r="G13"/>
      <c r="H13"/>
      <c r="I13" s="23"/>
    </row>
    <row r="14" spans="1:9" x14ac:dyDescent="0.3">
      <c r="A14" s="80" t="s">
        <v>19</v>
      </c>
      <c r="B14" s="81"/>
      <c r="C14" s="53">
        <v>906</v>
      </c>
      <c r="D14" s="78"/>
      <c r="E14" s="76">
        <f>+D14*20%</f>
        <v>0</v>
      </c>
      <c r="F14" s="77">
        <f>SUM(D14:E14)</f>
        <v>0</v>
      </c>
      <c r="G14"/>
      <c r="H14"/>
      <c r="I14" s="23"/>
    </row>
    <row r="15" spans="1:9" x14ac:dyDescent="0.3">
      <c r="A15" s="35"/>
      <c r="B15" s="36"/>
      <c r="C15" s="37"/>
      <c r="D15" s="38"/>
      <c r="E15" s="39"/>
      <c r="F15" s="40"/>
      <c r="G15"/>
      <c r="H15"/>
      <c r="I15" s="23"/>
    </row>
    <row r="16" spans="1:9" ht="15" thickBot="1" x14ac:dyDescent="0.35">
      <c r="A16" s="41"/>
      <c r="B16" s="42"/>
      <c r="C16" s="42"/>
      <c r="D16" s="43"/>
      <c r="E16" s="44"/>
      <c r="F16" s="45"/>
      <c r="G16"/>
      <c r="H16"/>
      <c r="I16" s="23"/>
    </row>
    <row r="17" spans="1:9" ht="39.6" x14ac:dyDescent="0.3">
      <c r="A17" s="82" t="s">
        <v>20</v>
      </c>
      <c r="B17" s="83"/>
      <c r="C17" s="84"/>
      <c r="D17" s="46" t="s">
        <v>21</v>
      </c>
      <c r="E17" s="47" t="s">
        <v>17</v>
      </c>
      <c r="F17" s="48" t="s">
        <v>22</v>
      </c>
      <c r="G17" s="49"/>
      <c r="H17" s="49"/>
      <c r="I17" s="50"/>
    </row>
    <row r="18" spans="1:9" x14ac:dyDescent="0.3">
      <c r="A18" s="85"/>
      <c r="B18" s="86"/>
      <c r="C18" s="87"/>
      <c r="D18" s="91">
        <f>+D14*12</f>
        <v>0</v>
      </c>
      <c r="E18" s="91">
        <f>D18*20%</f>
        <v>0</v>
      </c>
      <c r="F18" s="91">
        <f>SUM(D18:E19)</f>
        <v>0</v>
      </c>
      <c r="G18"/>
      <c r="H18"/>
      <c r="I18" s="23"/>
    </row>
    <row r="19" spans="1:9" ht="15" thickBot="1" x14ac:dyDescent="0.35">
      <c r="A19" s="88"/>
      <c r="B19" s="89"/>
      <c r="C19" s="90"/>
      <c r="D19" s="92"/>
      <c r="E19" s="92"/>
      <c r="F19" s="92"/>
      <c r="G19"/>
      <c r="H19"/>
      <c r="I19" s="23"/>
    </row>
    <row r="20" spans="1:9" x14ac:dyDescent="0.3">
      <c r="A20" s="16" t="s">
        <v>25</v>
      </c>
      <c r="B20" s="79" t="e">
        <f>+D18+#REF!+#REF!+#REF!</f>
        <v>#REF!</v>
      </c>
      <c r="I20" s="66"/>
    </row>
    <row r="21" spans="1:9" x14ac:dyDescent="0.3">
      <c r="A21" s="16" t="s">
        <v>26</v>
      </c>
      <c r="B21" s="79" t="e">
        <f>+F18+#REF!+#REF!+#REF!</f>
        <v>#REF!</v>
      </c>
      <c r="I21" s="66"/>
    </row>
    <row r="22" spans="1:9" ht="15" thickBot="1" x14ac:dyDescent="0.35">
      <c r="A22" s="67"/>
      <c r="B22" s="68"/>
      <c r="C22" s="68"/>
      <c r="D22" s="68"/>
      <c r="E22" s="68"/>
      <c r="F22" s="68"/>
      <c r="G22" s="68"/>
      <c r="H22" s="68"/>
      <c r="I22" s="69"/>
    </row>
  </sheetData>
  <mergeCells count="13">
    <mergeCell ref="I1:I2"/>
    <mergeCell ref="A9:I9"/>
    <mergeCell ref="A12:C12"/>
    <mergeCell ref="D12:F12"/>
    <mergeCell ref="A13:B13"/>
    <mergeCell ref="A1:A2"/>
    <mergeCell ref="B1:B2"/>
    <mergeCell ref="C1:G1"/>
    <mergeCell ref="A14:B14"/>
    <mergeCell ref="A17:C19"/>
    <mergeCell ref="D18:D19"/>
    <mergeCell ref="E18:E19"/>
    <mergeCell ref="F18:F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"/>
  <sheetViews>
    <sheetView zoomScale="118" zoomScaleNormal="118" workbookViewId="0">
      <selection activeCell="A22" sqref="A22:H22"/>
    </sheetView>
  </sheetViews>
  <sheetFormatPr baseColWidth="10" defaultColWidth="18" defaultRowHeight="14.4" x14ac:dyDescent="0.3"/>
  <cols>
    <col min="1" max="1" width="33.109375" style="2" customWidth="1"/>
    <col min="2" max="2" width="19.109375" customWidth="1"/>
    <col min="3" max="4" width="23.33203125" customWidth="1"/>
    <col min="5" max="5" width="23.33203125" style="1" customWidth="1"/>
    <col min="6" max="8" width="23.33203125" customWidth="1"/>
  </cols>
  <sheetData>
    <row r="1" spans="1:8" ht="27.75" customHeight="1" thickBot="1" x14ac:dyDescent="0.35">
      <c r="A1" s="116" t="s">
        <v>27</v>
      </c>
      <c r="B1" s="117"/>
      <c r="C1" s="117"/>
      <c r="D1" s="117"/>
      <c r="E1" s="117"/>
      <c r="F1" s="117"/>
      <c r="G1" s="117"/>
      <c r="H1" s="118"/>
    </row>
    <row r="2" spans="1:8" ht="15" thickBot="1" x14ac:dyDescent="0.35"/>
    <row r="3" spans="1:8" ht="29.4" customHeight="1" x14ac:dyDescent="0.3">
      <c r="A3" s="119" t="s">
        <v>28</v>
      </c>
      <c r="B3" s="109" t="s">
        <v>1</v>
      </c>
      <c r="C3" s="111" t="s">
        <v>2</v>
      </c>
      <c r="D3" s="112"/>
      <c r="E3" s="112"/>
      <c r="F3" s="112"/>
      <c r="G3" s="113"/>
      <c r="H3" s="93" t="s">
        <v>3</v>
      </c>
    </row>
    <row r="4" spans="1:8" ht="29.4" customHeight="1" x14ac:dyDescent="0.3">
      <c r="A4" s="120"/>
      <c r="B4" s="121"/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122"/>
    </row>
    <row r="5" spans="1:8" ht="27.15" customHeight="1" x14ac:dyDescent="0.3">
      <c r="A5" s="4" t="s">
        <v>29</v>
      </c>
      <c r="B5" s="8">
        <f>SUM(C5:G5)</f>
        <v>0</v>
      </c>
      <c r="C5" s="6"/>
      <c r="D5" s="7"/>
      <c r="E5" s="5"/>
      <c r="F5" s="6"/>
      <c r="G5" s="6"/>
      <c r="H5" s="9"/>
    </row>
    <row r="6" spans="1:8" ht="27.15" customHeight="1" x14ac:dyDescent="0.3">
      <c r="A6" s="4" t="s">
        <v>30</v>
      </c>
      <c r="B6" s="8">
        <f t="shared" ref="B6:B11" si="0">SUM(C6:G6)</f>
        <v>107</v>
      </c>
      <c r="C6" s="6"/>
      <c r="D6" s="6"/>
      <c r="E6" s="6">
        <f>37+63+7</f>
        <v>107</v>
      </c>
      <c r="F6" s="6"/>
      <c r="G6" s="6"/>
      <c r="H6" s="10"/>
    </row>
    <row r="7" spans="1:8" ht="27.15" customHeight="1" x14ac:dyDescent="0.3">
      <c r="A7" s="4" t="s">
        <v>31</v>
      </c>
      <c r="B7" s="8">
        <f t="shared" si="0"/>
        <v>0</v>
      </c>
      <c r="C7" s="6"/>
      <c r="D7" s="6"/>
      <c r="E7" s="5"/>
      <c r="F7" s="6"/>
      <c r="G7" s="6"/>
      <c r="H7" s="9"/>
    </row>
    <row r="8" spans="1:8" ht="27.15" customHeight="1" x14ac:dyDescent="0.3">
      <c r="A8" s="4" t="s">
        <v>32</v>
      </c>
      <c r="B8" s="8">
        <f t="shared" si="0"/>
        <v>10</v>
      </c>
      <c r="C8" s="8"/>
      <c r="D8" s="5">
        <v>10</v>
      </c>
      <c r="E8" s="5"/>
      <c r="F8" s="6"/>
      <c r="G8" s="6"/>
      <c r="H8" s="9"/>
    </row>
    <row r="9" spans="1:8" ht="27.15" customHeight="1" x14ac:dyDescent="0.3">
      <c r="A9" s="4" t="s">
        <v>33</v>
      </c>
      <c r="B9" s="8">
        <f t="shared" si="0"/>
        <v>0</v>
      </c>
      <c r="C9" s="8"/>
      <c r="D9" s="5"/>
      <c r="E9" s="5"/>
      <c r="F9" s="6"/>
      <c r="G9" s="6"/>
      <c r="H9" s="9"/>
    </row>
    <row r="10" spans="1:8" ht="27.15" customHeight="1" x14ac:dyDescent="0.3">
      <c r="A10" s="4" t="s">
        <v>34</v>
      </c>
      <c r="B10" s="8">
        <f t="shared" si="0"/>
        <v>29</v>
      </c>
      <c r="C10" s="6">
        <v>5</v>
      </c>
      <c r="D10" s="5"/>
      <c r="E10" s="5">
        <f>21+3</f>
        <v>24</v>
      </c>
      <c r="F10" s="6"/>
      <c r="G10" s="6"/>
      <c r="H10" s="9"/>
    </row>
    <row r="11" spans="1:8" ht="27.15" customHeight="1" x14ac:dyDescent="0.3">
      <c r="A11" s="4" t="s">
        <v>35</v>
      </c>
      <c r="B11" s="8">
        <f t="shared" si="0"/>
        <v>10</v>
      </c>
      <c r="C11" s="6"/>
      <c r="D11" s="7">
        <v>10</v>
      </c>
      <c r="E11" s="5"/>
      <c r="F11" s="6"/>
      <c r="G11" s="6"/>
      <c r="H11" s="9"/>
    </row>
    <row r="12" spans="1:8" ht="27.15" customHeight="1" x14ac:dyDescent="0.3">
      <c r="A12" s="4" t="s">
        <v>36</v>
      </c>
      <c r="B12" s="8">
        <f t="shared" ref="B12:B15" si="1">SUM(C12:G12)</f>
        <v>0</v>
      </c>
      <c r="C12" s="6"/>
      <c r="D12" s="6"/>
      <c r="E12" s="6"/>
      <c r="F12" s="6"/>
      <c r="G12" s="6"/>
      <c r="H12" s="10"/>
    </row>
    <row r="13" spans="1:8" ht="27.15" customHeight="1" x14ac:dyDescent="0.3">
      <c r="A13" s="4" t="s">
        <v>37</v>
      </c>
      <c r="B13" s="8">
        <f t="shared" si="1"/>
        <v>750</v>
      </c>
      <c r="C13" s="6"/>
      <c r="D13" s="6">
        <f>646+104</f>
        <v>750</v>
      </c>
      <c r="E13" s="5"/>
      <c r="F13" s="6"/>
      <c r="G13" s="6"/>
      <c r="H13" s="9"/>
    </row>
    <row r="14" spans="1:8" ht="27.15" customHeight="1" x14ac:dyDescent="0.3">
      <c r="A14" s="4" t="s">
        <v>38</v>
      </c>
      <c r="B14" s="8">
        <f t="shared" si="1"/>
        <v>0</v>
      </c>
      <c r="C14" s="6"/>
      <c r="D14" s="6"/>
      <c r="E14" s="5"/>
      <c r="F14" s="6"/>
      <c r="G14" s="6"/>
      <c r="H14" s="9"/>
    </row>
    <row r="15" spans="1:8" ht="27.15" customHeight="1" x14ac:dyDescent="0.3">
      <c r="A15" s="4" t="s">
        <v>39</v>
      </c>
      <c r="B15" s="8">
        <f t="shared" si="1"/>
        <v>0</v>
      </c>
      <c r="C15" s="8"/>
      <c r="D15" s="7"/>
      <c r="E15" s="5"/>
      <c r="F15" s="6"/>
      <c r="G15" s="6"/>
      <c r="H15" s="9"/>
    </row>
    <row r="16" spans="1:8" ht="27.75" customHeight="1" thickBot="1" x14ac:dyDescent="0.35">
      <c r="A16" s="11" t="s">
        <v>40</v>
      </c>
      <c r="B16" s="12">
        <f t="shared" ref="B16:H16" si="2">SUM(B5:B15)</f>
        <v>906</v>
      </c>
      <c r="C16" s="12">
        <f t="shared" si="2"/>
        <v>5</v>
      </c>
      <c r="D16" s="12">
        <f t="shared" si="2"/>
        <v>770</v>
      </c>
      <c r="E16" s="12">
        <f t="shared" si="2"/>
        <v>131</v>
      </c>
      <c r="F16" s="12">
        <f t="shared" si="2"/>
        <v>0</v>
      </c>
      <c r="G16" s="12">
        <f t="shared" si="2"/>
        <v>0</v>
      </c>
      <c r="H16" s="13">
        <f t="shared" si="2"/>
        <v>0</v>
      </c>
    </row>
    <row r="19" spans="1:8" x14ac:dyDescent="0.3">
      <c r="A19"/>
    </row>
    <row r="20" spans="1:8" x14ac:dyDescent="0.3">
      <c r="A20"/>
    </row>
    <row r="22" spans="1:8" ht="16.5" customHeight="1" x14ac:dyDescent="0.3">
      <c r="A22" s="114" t="s">
        <v>41</v>
      </c>
      <c r="B22" s="115"/>
      <c r="C22" s="115"/>
      <c r="D22" s="115"/>
      <c r="E22" s="115"/>
      <c r="F22" s="115"/>
      <c r="G22" s="115"/>
      <c r="H22" s="115"/>
    </row>
    <row r="23" spans="1:8" ht="15" thickBot="1" x14ac:dyDescent="0.35">
      <c r="A23"/>
      <c r="E23"/>
    </row>
    <row r="24" spans="1:8" x14ac:dyDescent="0.3">
      <c r="A24" s="133" t="s">
        <v>42</v>
      </c>
      <c r="B24" s="133" t="s">
        <v>43</v>
      </c>
      <c r="C24" s="135" t="s">
        <v>44</v>
      </c>
      <c r="D24" s="61" t="s">
        <v>45</v>
      </c>
      <c r="E24" s="135" t="s">
        <v>46</v>
      </c>
      <c r="F24" s="129" t="s">
        <v>17</v>
      </c>
      <c r="G24" s="131" t="s">
        <v>47</v>
      </c>
    </row>
    <row r="25" spans="1:8" ht="15" thickBot="1" x14ac:dyDescent="0.35">
      <c r="A25" s="134"/>
      <c r="B25" s="134"/>
      <c r="C25" s="136"/>
      <c r="D25" s="62" t="s">
        <v>48</v>
      </c>
      <c r="E25" s="137"/>
      <c r="F25" s="130"/>
      <c r="G25" s="132"/>
    </row>
    <row r="26" spans="1:8" x14ac:dyDescent="0.3">
      <c r="A26" s="63" t="s">
        <v>49</v>
      </c>
      <c r="B26" s="63" t="s">
        <v>50</v>
      </c>
      <c r="C26" s="64">
        <v>648</v>
      </c>
      <c r="D26" s="65">
        <v>42</v>
      </c>
      <c r="E26" s="70"/>
      <c r="F26" s="71">
        <f>ROUND(E26*20%,2)</f>
        <v>0</v>
      </c>
      <c r="G26" s="72">
        <f>SUM(E26:F26)</f>
        <v>0</v>
      </c>
    </row>
    <row r="27" spans="1:8" ht="16.5" customHeight="1" thickBot="1" x14ac:dyDescent="0.35"/>
    <row r="28" spans="1:8" s="15" customFormat="1" ht="16.2" thickBot="1" x14ac:dyDescent="0.35">
      <c r="A28" s="95" t="s">
        <v>11</v>
      </c>
      <c r="B28" s="138"/>
      <c r="C28" s="138"/>
      <c r="D28" s="138"/>
      <c r="E28" s="138"/>
      <c r="F28" s="138"/>
      <c r="G28" s="138"/>
      <c r="H28" s="139"/>
    </row>
    <row r="29" spans="1:8" s="15" customFormat="1" x14ac:dyDescent="0.3">
      <c r="A29" s="22"/>
      <c r="B29"/>
      <c r="C29"/>
      <c r="D29"/>
      <c r="E29"/>
      <c r="F29"/>
      <c r="G29"/>
      <c r="H29" s="23"/>
    </row>
    <row r="30" spans="1:8" s="15" customFormat="1" ht="15" thickBot="1" x14ac:dyDescent="0.35">
      <c r="A30" s="24"/>
      <c r="B30" s="25"/>
      <c r="C30" s="25"/>
      <c r="D30" s="25"/>
      <c r="E30" s="25"/>
      <c r="F30" s="26"/>
      <c r="G30" s="25"/>
      <c r="H30" s="27"/>
    </row>
    <row r="31" spans="1:8" s="15" customFormat="1" ht="16.2" thickBot="1" x14ac:dyDescent="0.35">
      <c r="A31" s="100" t="s">
        <v>12</v>
      </c>
      <c r="B31" s="101"/>
      <c r="C31" s="102"/>
      <c r="D31" s="103" t="s">
        <v>13</v>
      </c>
      <c r="E31" s="140"/>
      <c r="F31" s="141"/>
      <c r="G31" s="28"/>
      <c r="H31" s="29"/>
    </row>
    <row r="32" spans="1:8" s="15" customFormat="1" ht="26.4" x14ac:dyDescent="0.3">
      <c r="A32" s="105" t="s">
        <v>14</v>
      </c>
      <c r="B32" s="106"/>
      <c r="C32" s="30" t="s">
        <v>15</v>
      </c>
      <c r="D32" s="31" t="s">
        <v>16</v>
      </c>
      <c r="E32" s="32" t="s">
        <v>17</v>
      </c>
      <c r="F32" s="33" t="s">
        <v>18</v>
      </c>
      <c r="G32"/>
      <c r="H32" s="23"/>
    </row>
    <row r="33" spans="1:8" s="15" customFormat="1" x14ac:dyDescent="0.3">
      <c r="A33" s="80" t="s">
        <v>19</v>
      </c>
      <c r="B33" s="81"/>
      <c r="C33" s="34">
        <v>906</v>
      </c>
      <c r="D33" s="75"/>
      <c r="E33" s="76">
        <f>D33*20%</f>
        <v>0</v>
      </c>
      <c r="F33" s="77">
        <f>SUM(D33:E33)</f>
        <v>0</v>
      </c>
      <c r="G33"/>
      <c r="H33" s="23"/>
    </row>
    <row r="34" spans="1:8" s="15" customFormat="1" x14ac:dyDescent="0.3">
      <c r="A34" s="35"/>
      <c r="B34" s="36"/>
      <c r="C34" s="37"/>
      <c r="D34" s="38"/>
      <c r="E34" s="39"/>
      <c r="F34" s="40"/>
      <c r="G34"/>
      <c r="H34" s="23"/>
    </row>
    <row r="35" spans="1:8" s="15" customFormat="1" ht="15" thickBot="1" x14ac:dyDescent="0.35">
      <c r="A35" s="41"/>
      <c r="B35" s="42"/>
      <c r="C35" s="42"/>
      <c r="D35" s="43"/>
      <c r="E35" s="44"/>
      <c r="F35" s="45"/>
      <c r="G35"/>
      <c r="H35" s="23"/>
    </row>
    <row r="36" spans="1:8" s="15" customFormat="1" ht="26.4" x14ac:dyDescent="0.3">
      <c r="A36" s="82" t="s">
        <v>51</v>
      </c>
      <c r="B36" s="83"/>
      <c r="C36" s="84"/>
      <c r="D36" s="46" t="s">
        <v>16</v>
      </c>
      <c r="E36" s="47" t="s">
        <v>17</v>
      </c>
      <c r="F36" s="48" t="s">
        <v>18</v>
      </c>
      <c r="G36" s="49"/>
      <c r="H36" s="50"/>
    </row>
    <row r="37" spans="1:8" s="15" customFormat="1" x14ac:dyDescent="0.3">
      <c r="A37" s="85"/>
      <c r="B37" s="86"/>
      <c r="C37" s="87"/>
      <c r="D37" s="91">
        <f>+D33</f>
        <v>0</v>
      </c>
      <c r="E37" s="91">
        <f>+E33</f>
        <v>0</v>
      </c>
      <c r="F37" s="91">
        <f>+F33</f>
        <v>0</v>
      </c>
      <c r="G37"/>
      <c r="H37" s="23"/>
    </row>
    <row r="38" spans="1:8" s="15" customFormat="1" ht="15" thickBot="1" x14ac:dyDescent="0.35">
      <c r="A38" s="88"/>
      <c r="B38" s="89"/>
      <c r="C38" s="90"/>
      <c r="D38" s="92"/>
      <c r="E38" s="92"/>
      <c r="F38" s="92"/>
      <c r="G38"/>
      <c r="H38" s="23"/>
    </row>
    <row r="39" spans="1:8" s="15" customFormat="1" ht="43.8" thickBot="1" x14ac:dyDescent="0.35">
      <c r="A39" s="123" t="s">
        <v>52</v>
      </c>
      <c r="B39" s="124"/>
      <c r="C39" s="125"/>
      <c r="D39" s="59" t="s">
        <v>23</v>
      </c>
      <c r="E39" s="59" t="s">
        <v>17</v>
      </c>
      <c r="F39" s="60" t="s">
        <v>24</v>
      </c>
      <c r="G39" s="51"/>
      <c r="H39" s="52"/>
    </row>
    <row r="40" spans="1:8" x14ac:dyDescent="0.3">
      <c r="A40" s="126"/>
      <c r="B40" s="127"/>
      <c r="C40" s="128"/>
      <c r="D40" s="73"/>
      <c r="E40" s="74"/>
      <c r="F40" s="73"/>
    </row>
  </sheetData>
  <mergeCells count="22">
    <mergeCell ref="A39:C40"/>
    <mergeCell ref="F24:F25"/>
    <mergeCell ref="G24:G25"/>
    <mergeCell ref="A24:A25"/>
    <mergeCell ref="B24:B25"/>
    <mergeCell ref="C24:C25"/>
    <mergeCell ref="E24:E25"/>
    <mergeCell ref="A36:C38"/>
    <mergeCell ref="D37:D38"/>
    <mergeCell ref="E37:E38"/>
    <mergeCell ref="F37:F38"/>
    <mergeCell ref="A28:H28"/>
    <mergeCell ref="A31:C31"/>
    <mergeCell ref="D31:F31"/>
    <mergeCell ref="A32:B32"/>
    <mergeCell ref="A33:B33"/>
    <mergeCell ref="A22:H22"/>
    <mergeCell ref="A1:H1"/>
    <mergeCell ref="A3:A4"/>
    <mergeCell ref="B3:B4"/>
    <mergeCell ref="C3:G3"/>
    <mergeCell ref="H3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Prix Gymnase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GUYOT Franck</dc:creator>
  <cp:keywords/>
  <dc:description/>
  <cp:lastModifiedBy>SAHLI Samira</cp:lastModifiedBy>
  <cp:revision/>
  <dcterms:created xsi:type="dcterms:W3CDTF">2017-02-10T13:44:01Z</dcterms:created>
  <dcterms:modified xsi:type="dcterms:W3CDTF">2025-10-21T09:58:55Z</dcterms:modified>
  <cp:category/>
  <cp:contentStatus/>
</cp:coreProperties>
</file>